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200" windowHeight="13200" firstSheet="1" activeTab="1"/>
  </bookViews>
  <sheets>
    <sheet name="доходы и расходы" sheetId="1" state="hidden" r:id="rId1"/>
    <sheet name="доходы и расходы 2018" sheetId="4" r:id="rId2"/>
    <sheet name="доходы и расходы (3)" sheetId="3" state="hidden" r:id="rId3"/>
    <sheet name="доходы и расходы (2)" sheetId="2" state="hidden" r:id="rId4"/>
  </sheets>
  <externalReferences>
    <externalReference r:id="rId5"/>
    <externalReference r:id="rId6"/>
    <externalReference r:id="rId7"/>
    <externalReference r:id="rId8"/>
  </externalReferences>
  <definedNames>
    <definedName name="_" localSheetId="3">#REF!</definedName>
    <definedName name="_" localSheetId="2">#REF!</definedName>
    <definedName name="_" localSheetId="1">#REF!</definedName>
    <definedName name="_">#REF!</definedName>
    <definedName name="Амортиз_2015" localSheetId="3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3">#REF!</definedName>
    <definedName name="бомж" localSheetId="2">#REF!</definedName>
    <definedName name="бомж" localSheetId="1">#REF!</definedName>
    <definedName name="бомж">#REF!</definedName>
    <definedName name="БФ2015" localSheetId="3">#REF!</definedName>
    <definedName name="БФ2015" localSheetId="2">#REF!</definedName>
    <definedName name="БФ2015" localSheetId="1">#REF!</definedName>
    <definedName name="БФ2015">#REF!</definedName>
    <definedName name="дох_транз2013" localSheetId="3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3">#REF!</definedName>
    <definedName name="дох1" localSheetId="2">#REF!</definedName>
    <definedName name="дох1" localSheetId="1">#REF!</definedName>
    <definedName name="дох1">#REF!</definedName>
    <definedName name="доходы" localSheetId="3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3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3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3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3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3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3">#REF!</definedName>
    <definedName name="дурак" localSheetId="2">#REF!</definedName>
    <definedName name="дурак" localSheetId="1">#REF!</definedName>
    <definedName name="дурак">#REF!</definedName>
    <definedName name="ж" localSheetId="3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3">'доходы и расходы (2)'!$4:$6</definedName>
    <definedName name="_xlnm.Print_Titles" localSheetId="2">'доходы и расходы (3)'!$4:$6</definedName>
    <definedName name="_xlnm.Print_Titles" localSheetId="1">'доходы и расходы 2018'!$4:$6</definedName>
    <definedName name="к1" localSheetId="3">#REF!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3">#REF!</definedName>
    <definedName name="к11" localSheetId="2">#REF!</definedName>
    <definedName name="к11" localSheetId="1">#REF!</definedName>
    <definedName name="к11">#REF!</definedName>
    <definedName name="к12" localSheetId="3">#REF!</definedName>
    <definedName name="к12" localSheetId="2">#REF!</definedName>
    <definedName name="к12" localSheetId="1">#REF!</definedName>
    <definedName name="к12">#REF!</definedName>
    <definedName name="к13" localSheetId="3">#REF!</definedName>
    <definedName name="к13" localSheetId="2">#REF!</definedName>
    <definedName name="к13" localSheetId="1">#REF!</definedName>
    <definedName name="к13">#REF!</definedName>
    <definedName name="к14" localSheetId="3">#REF!</definedName>
    <definedName name="к14" localSheetId="2">#REF!</definedName>
    <definedName name="к14" localSheetId="1">#REF!</definedName>
    <definedName name="к14">#REF!</definedName>
    <definedName name="к15" localSheetId="3">#REF!</definedName>
    <definedName name="к15" localSheetId="2">#REF!</definedName>
    <definedName name="к15" localSheetId="1">#REF!</definedName>
    <definedName name="к15">#REF!</definedName>
    <definedName name="к2" localSheetId="3">#REF!</definedName>
    <definedName name="к2" localSheetId="2">#REF!</definedName>
    <definedName name="к2" localSheetId="1">#REF!</definedName>
    <definedName name="к2">#REF!</definedName>
    <definedName name="к3" localSheetId="3">#REF!</definedName>
    <definedName name="к3" localSheetId="2">#REF!</definedName>
    <definedName name="к3" localSheetId="1">#REF!</definedName>
    <definedName name="к3">#REF!</definedName>
    <definedName name="к4" localSheetId="3">#REF!</definedName>
    <definedName name="к4" localSheetId="2">#REF!</definedName>
    <definedName name="к4" localSheetId="1">#REF!</definedName>
    <definedName name="к4">#REF!</definedName>
    <definedName name="к5" localSheetId="3">#REF!</definedName>
    <definedName name="к5" localSheetId="2">#REF!</definedName>
    <definedName name="к5" localSheetId="1">#REF!</definedName>
    <definedName name="к5">#REF!</definedName>
    <definedName name="к6" localSheetId="3">#REF!</definedName>
    <definedName name="к6" localSheetId="2">#REF!</definedName>
    <definedName name="к6" localSheetId="1">#REF!</definedName>
    <definedName name="к6">#REF!</definedName>
    <definedName name="к7" localSheetId="3">#REF!</definedName>
    <definedName name="к7" localSheetId="2">#REF!</definedName>
    <definedName name="к7" localSheetId="1">#REF!</definedName>
    <definedName name="к7">#REF!</definedName>
    <definedName name="к8" localSheetId="3">#REF!</definedName>
    <definedName name="к8" localSheetId="2">#REF!</definedName>
    <definedName name="к8" localSheetId="1">#REF!</definedName>
    <definedName name="к8">#REF!</definedName>
    <definedName name="к9" localSheetId="3">#REF!</definedName>
    <definedName name="к9" localSheetId="2">#REF!</definedName>
    <definedName name="к9" localSheetId="1">#REF!</definedName>
    <definedName name="к9">#REF!</definedName>
    <definedName name="л" localSheetId="3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расходы'!$A$2:$D$29</definedName>
    <definedName name="_xlnm.Print_Area" localSheetId="3">'доходы и расходы (2)'!$A$1:$I$55</definedName>
    <definedName name="_xlnm.Print_Area" localSheetId="2">'доходы и расходы (3)'!$A$2:$E$24</definedName>
    <definedName name="_xlnm.Print_Area" localSheetId="1">'доходы и расходы 2018'!$A$2:$D$28</definedName>
    <definedName name="описание_услуг" localSheetId="3">#REF!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3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3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45621"/>
</workbook>
</file>

<file path=xl/calcChain.xml><?xml version="1.0" encoding="utf-8"?>
<calcChain xmlns="http://schemas.openxmlformats.org/spreadsheetml/2006/main">
  <c r="D11" i="4" l="1"/>
  <c r="D14" i="4" l="1"/>
  <c r="D12" i="4" s="1"/>
  <c r="D17" i="4"/>
  <c r="D16" i="4" s="1"/>
  <c r="D27" i="4" l="1"/>
  <c r="D17" i="1" l="1"/>
  <c r="D12" i="1" l="1"/>
  <c r="D16" i="1"/>
  <c r="D27" i="1" s="1"/>
  <c r="D14" i="1" l="1"/>
  <c r="D9" i="1" l="1"/>
  <c r="E14" i="3" l="1"/>
  <c r="D14" i="3"/>
  <c r="E11" i="3"/>
  <c r="E10" i="3" s="1"/>
  <c r="D10" i="3"/>
  <c r="E52" i="2"/>
  <c r="C52" i="2"/>
  <c r="D46" i="2"/>
  <c r="F44" i="2"/>
  <c r="E44" i="2"/>
  <c r="H44" i="2" s="1"/>
  <c r="E42" i="2"/>
  <c r="G42" i="2" s="1"/>
  <c r="E41" i="2"/>
  <c r="G40" i="2"/>
  <c r="E40" i="2"/>
  <c r="I40" i="2" s="1"/>
  <c r="D39" i="2"/>
  <c r="C39" i="2"/>
  <c r="E38" i="2"/>
  <c r="I38" i="2" s="1"/>
  <c r="E37" i="2"/>
  <c r="F37" i="2" s="1"/>
  <c r="E36" i="2"/>
  <c r="G36" i="2" s="1"/>
  <c r="D35" i="2"/>
  <c r="C35" i="2"/>
  <c r="C46" i="2" s="1"/>
  <c r="G33" i="2"/>
  <c r="E33" i="2"/>
  <c r="F33" i="2" s="1"/>
  <c r="E32" i="2"/>
  <c r="G32" i="2" s="1"/>
  <c r="E31" i="2"/>
  <c r="G30" i="2"/>
  <c r="E30" i="2"/>
  <c r="I30" i="2" s="1"/>
  <c r="D29" i="2"/>
  <c r="C29" i="2"/>
  <c r="E28" i="2"/>
  <c r="I28" i="2" s="1"/>
  <c r="E27" i="2"/>
  <c r="F27" i="2" s="1"/>
  <c r="E26" i="2"/>
  <c r="G26" i="2" s="1"/>
  <c r="E25" i="2"/>
  <c r="G25" i="2" s="1"/>
  <c r="D24" i="2"/>
  <c r="D21" i="2" s="1"/>
  <c r="D10" i="2" s="1"/>
  <c r="C24" i="2"/>
  <c r="C21" i="2" s="1"/>
  <c r="E23" i="2"/>
  <c r="G23" i="2" s="1"/>
  <c r="D22" i="2"/>
  <c r="E20" i="2"/>
  <c r="F20" i="2" s="1"/>
  <c r="E19" i="2"/>
  <c r="G19" i="2" s="1"/>
  <c r="E18" i="2"/>
  <c r="E17" i="2"/>
  <c r="I17" i="2" s="1"/>
  <c r="E16" i="2"/>
  <c r="F16" i="2" s="1"/>
  <c r="I15" i="2"/>
  <c r="E15" i="2"/>
  <c r="H15" i="2" s="1"/>
  <c r="E14" i="2"/>
  <c r="H13" i="2"/>
  <c r="E13" i="2"/>
  <c r="I13" i="2" s="1"/>
  <c r="C12" i="2"/>
  <c r="C11" i="2" s="1"/>
  <c r="C10" i="2" s="1"/>
  <c r="C47" i="2" s="1"/>
  <c r="D11" i="2"/>
  <c r="E8" i="2"/>
  <c r="I8" i="2" s="1"/>
  <c r="D7" i="2"/>
  <c r="C7" i="2"/>
  <c r="F28" i="2" l="1"/>
  <c r="G37" i="2"/>
  <c r="G20" i="2"/>
  <c r="H23" i="2"/>
  <c r="H20" i="2"/>
  <c r="H26" i="2"/>
  <c r="H28" i="2"/>
  <c r="F30" i="2"/>
  <c r="H38" i="2"/>
  <c r="F40" i="2"/>
  <c r="H8" i="2"/>
  <c r="H25" i="2"/>
  <c r="G27" i="2"/>
  <c r="F32" i="2"/>
  <c r="F36" i="2"/>
  <c r="F42" i="2"/>
  <c r="E7" i="2"/>
  <c r="G7" i="2" s="1"/>
  <c r="F13" i="2"/>
  <c r="G16" i="2"/>
  <c r="G17" i="2"/>
  <c r="H19" i="2"/>
  <c r="E24" i="2"/>
  <c r="H24" i="2" s="1"/>
  <c r="H30" i="2"/>
  <c r="H32" i="2"/>
  <c r="H36" i="2"/>
  <c r="F38" i="2"/>
  <c r="H40" i="2"/>
  <c r="H42" i="2"/>
  <c r="C53" i="2"/>
  <c r="F17" i="2"/>
  <c r="G13" i="2"/>
  <c r="H16" i="2"/>
  <c r="H17" i="2"/>
  <c r="C22" i="2"/>
  <c r="E35" i="2"/>
  <c r="I35" i="2" s="1"/>
  <c r="G38" i="2"/>
  <c r="C51" i="2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G35" i="2"/>
  <c r="F35" i="2"/>
  <c r="I7" i="2"/>
  <c r="F14" i="2"/>
  <c r="H18" i="2"/>
  <c r="G18" i="2"/>
  <c r="H7" i="2"/>
  <c r="G8" i="2"/>
  <c r="E46" i="2"/>
  <c r="I14" i="2"/>
  <c r="F18" i="2"/>
  <c r="I31" i="2"/>
  <c r="H41" i="2"/>
  <c r="G41" i="2"/>
  <c r="E39" i="2"/>
  <c r="F41" i="2"/>
  <c r="F7" i="2"/>
  <c r="F8" i="2"/>
  <c r="G15" i="2"/>
  <c r="F15" i="2"/>
  <c r="I18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H35" i="2" l="1"/>
  <c r="I24" i="2"/>
  <c r="E22" i="2"/>
  <c r="F24" i="2"/>
  <c r="G24" i="2"/>
  <c r="F39" i="2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2" i="2" l="1"/>
  <c r="I22" i="2"/>
  <c r="H22" i="2"/>
  <c r="F22" i="2"/>
  <c r="G21" i="2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<sst xmlns="http://schemas.openxmlformats.org/spreadsheetml/2006/main" count="266" uniqueCount="124">
  <si>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</si>
  <si>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</si>
  <si>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</si>
  <si>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</si>
  <si>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</si>
  <si>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</si>
  <si>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</si>
  <si>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</si>
  <si>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</si>
  <si>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</si>
  <si>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</si>
  <si>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</si>
  <si>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</si>
  <si>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</si>
  <si>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</si>
  <si>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</si>
  <si>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</si>
  <si>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</si>
  <si>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</si>
  <si>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</si>
  <si>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</si>
  <si>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</si>
  <si>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</si>
  <si>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</si>
  <si>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</si>
  <si>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</si>
  <si>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</si>
  <si>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</si>
  <si>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</si>
  <si>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</si>
  <si>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</si>
  <si>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</si>
  <si>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</si>
  <si>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</si>
  <si>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</si>
  <si>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</si>
  <si>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</si>
  <si>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</si>
  <si>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</si>
  <si>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</si>
  <si>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</si>
  <si>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</si>
  <si>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</si>
  <si>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</si>
  <si>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</si>
  <si>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</si>
  <si>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</si>
  <si>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</si>
  <si>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</si>
  <si>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</si>
  <si>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</si>
  <si>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</si>
  <si>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</si>
  <si>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</si>
  <si>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</si>
  <si>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</si>
  <si>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</si>
  <si>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</si>
  <si>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</si>
  <si>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</si>
  <si>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</si>
  <si>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</si>
  <si>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</si>
  <si>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</si>
  <si>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</si>
  <si>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</si>
  <si>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</si>
  <si>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</si>
  <si>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</si>
  <si>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</si>
  <si>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</si>
  <si>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</si>
  <si>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</si>
  <si>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</si>
  <si>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</si>
  <si>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</si>
  <si>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</si>
  <si>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</si>
  <si>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</si>
  <si>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</si>
  <si>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</si>
  <si>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</si>
  <si>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</si>
  <si>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</si>
  <si>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</si>
  <si>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</si>
  <si>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</si>
  <si>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</si>
  <si>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</si>
  <si>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</si>
  <si>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</si>
  <si>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</si>
  <si>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</si>
  <si>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</si>
  <si>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</si>
  <si>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</si>
  <si>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</si>
  <si>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</si>
  <si>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</si>
  <si>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</si>
  <si>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</si>
  <si>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</si>
  <si>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</si>
  <si>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</si>
  <si>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</si>
  <si>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</si>
  <si>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</si>
  <si>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</si>
  <si>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</si>
  <si>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</si>
  <si>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</si>
  <si>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</si>
  <si>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</si>
  <si>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</si>
  <si>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</si>
  <si>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</si>
  <si>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</si>
  <si>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</si>
  <si>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</si>
  <si>
    <t>Исполнение финансового плана СПб ГУП "Горэлектротранс" за 2017 год</t>
  </si>
  <si>
    <t>Финансовый результат  отчетного периода</t>
  </si>
  <si>
    <t>Финансовый результат с учетом недофинансирования предприятия по статье "'Амортизация основных фондов"</t>
  </si>
  <si>
    <t>Исполнение финансового плана СПб ГУП "Горэлектротранс" за 2018 год</t>
  </si>
  <si>
    <t>в том числе, капитальный и текущий подвижного состава и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</si>
</sst>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  <xf numFmtId="164" fontId="59" fillId="25" borderId="1" xfId="0" applyNumberFormat="1" applyFont="1" applyFill="1" applyBorder="1" applyAlignment="1">
      <alignment horizontal="center" vertical="center" wrapText="1"/>
    </xf>
    <xf numFmtId="164" fontId="38" fillId="25" borderId="1" xfId="0" applyNumberFormat="1" applyFont="1" applyFill="1" applyBorder="1" applyAlignment="1">
      <alignment horizontal="center" vertical="center" wrapText="1"/>
    </xf>
    <xf numFmtId="164" fontId="57" fillId="25" borderId="1" xfId="0" applyNumberFormat="1" applyFont="1" applyFill="1" applyBorder="1" applyAlignment="1">
      <alignment horizontal="center" vertical="center" wrapText="1"/>
    </xf>
    <xf numFmtId="164" fontId="63" fillId="25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4;&#1086;&#1093;&#1086;&#1076;&#1099;/&#1054;&#1090;&#1095;&#1077;&#1090;&#1099;/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40;&#1048;&#1055;/&#1040;&#1048;&#1055;%20&#1041;&#1057;/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O/&#1054;&#1073;&#1097;&#1080;&#1077;%20&#1076;&#1086;&#1082;&#1091;&#1084;&#1077;&#1085;&#1090;&#1099;/&#1069;&#1085;&#1077;&#1088;&#1075;&#1086;&#1085;&#1086;&#1089;&#1080;&#1090;&#1077;&#1083;&#1080;/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d_pln1/Documents/&#1056;&#1072;&#1073;&#1086;&#1095;&#1080;&#1077;/&#1042;%20&#1082;&#1086;&#1084;&#1080;&#1090;&#1077;&#1090;,%20&#1086;&#1088;&#1075;&#1072;&#1085;&#1080;&#1079;&#1072;&#1090;&#1086;&#1088;/2014/&#1041;&#1072;&#1083;&#1072;&#1085;&#1089;&#1086;&#1074;&#1099;&#1077;/4%20&#1082;&#1074;&#1072;&#1088;&#1090;&#1072;&#1083;/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3"/>
  <sheetViews>
    <sheetView zoomScaleNormal="10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K13" sqref="K13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14" style="64" customWidth="1"/>
    <col min="7" max="16384" width="9.140625" style="64"/>
  </cols>
  <sheetData>
    <row r="2" spans="1:6" ht="20.25" x14ac:dyDescent="0.2">
      <c r="A2" s="106" t="s">
        <v>119</v>
      </c>
      <c r="B2" s="106"/>
      <c r="C2" s="106"/>
      <c r="D2" s="106"/>
    </row>
    <row r="3" spans="1:6" ht="19.5" customHeight="1" x14ac:dyDescent="0.2">
      <c r="B3" s="66"/>
      <c r="C3" s="110"/>
      <c r="D3" s="110"/>
    </row>
    <row r="4" spans="1:6" x14ac:dyDescent="0.2">
      <c r="A4" s="111" t="s">
        <v>2</v>
      </c>
      <c r="B4" s="113" t="s">
        <v>3</v>
      </c>
      <c r="C4" s="115" t="s">
        <v>89</v>
      </c>
      <c r="D4" s="107" t="s">
        <v>111</v>
      </c>
    </row>
    <row r="5" spans="1:6" x14ac:dyDescent="0.2">
      <c r="A5" s="112"/>
      <c r="B5" s="114"/>
      <c r="C5" s="116"/>
      <c r="D5" s="108"/>
    </row>
    <row r="6" spans="1:6" s="67" customFormat="1" ht="12" customHeight="1" x14ac:dyDescent="0.2">
      <c r="A6" s="112"/>
      <c r="B6" s="114"/>
      <c r="C6" s="116"/>
      <c r="D6" s="109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71"/>
      <c r="B8" s="72" t="s">
        <v>93</v>
      </c>
      <c r="C8" s="73" t="s">
        <v>108</v>
      </c>
      <c r="D8" s="96">
        <v>63576.800000000003</v>
      </c>
    </row>
    <row r="9" spans="1:6" s="67" customFormat="1" ht="16.5" customHeight="1" x14ac:dyDescent="0.2">
      <c r="A9" s="71"/>
      <c r="B9" s="72" t="s">
        <v>114</v>
      </c>
      <c r="C9" s="73" t="s">
        <v>109</v>
      </c>
      <c r="D9" s="96">
        <f>D10+D11</f>
        <v>311832.90000000002</v>
      </c>
    </row>
    <row r="10" spans="1:6" s="67" customFormat="1" ht="16.5" customHeight="1" x14ac:dyDescent="0.2">
      <c r="A10" s="74"/>
      <c r="B10" s="75" t="s">
        <v>113</v>
      </c>
      <c r="C10" s="76" t="s">
        <v>109</v>
      </c>
      <c r="D10" s="97">
        <v>292330.7</v>
      </c>
    </row>
    <row r="11" spans="1:6" s="67" customFormat="1" ht="16.5" customHeight="1" x14ac:dyDescent="0.2">
      <c r="A11" s="74"/>
      <c r="B11" s="75" t="s">
        <v>112</v>
      </c>
      <c r="C11" s="76" t="s">
        <v>109</v>
      </c>
      <c r="D11" s="97">
        <v>19502.2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98">
        <f>D13+D14</f>
        <v>12928371.699999999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73" t="s">
        <v>11</v>
      </c>
      <c r="D13" s="96">
        <v>5696712.2000000002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96">
        <f>D15+202416.7+322492.1</f>
        <v>7231659.5</v>
      </c>
      <c r="F14" s="79"/>
    </row>
    <row r="15" spans="1:6" s="81" customFormat="1" ht="47.25" customHeight="1" x14ac:dyDescent="0.2">
      <c r="A15" s="83"/>
      <c r="B15" s="84" t="s">
        <v>106</v>
      </c>
      <c r="C15" s="85" t="s">
        <v>11</v>
      </c>
      <c r="D15" s="99">
        <v>6706750.7000000002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98">
        <f>D17+D25</f>
        <v>13315717.5</v>
      </c>
      <c r="F16" s="79"/>
    </row>
    <row r="17" spans="1:7" s="87" customFormat="1" ht="25.5" x14ac:dyDescent="0.2">
      <c r="A17" s="80" t="s">
        <v>117</v>
      </c>
      <c r="B17" s="72" t="s">
        <v>98</v>
      </c>
      <c r="C17" s="73" t="s">
        <v>11</v>
      </c>
      <c r="D17" s="96">
        <f>D18+D20+D21+D22+D23</f>
        <v>12999253.800000001</v>
      </c>
      <c r="F17" s="88"/>
    </row>
    <row r="18" spans="1:7" s="90" customFormat="1" x14ac:dyDescent="0.2">
      <c r="A18" s="89" t="s">
        <v>101</v>
      </c>
      <c r="B18" s="75" t="s">
        <v>99</v>
      </c>
      <c r="C18" s="76" t="s">
        <v>11</v>
      </c>
      <c r="D18" s="97">
        <v>2452016.5000000005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99">
        <v>1284608.6000000001</v>
      </c>
      <c r="F19" s="88"/>
    </row>
    <row r="20" spans="1:7" s="87" customFormat="1" x14ac:dyDescent="0.2">
      <c r="A20" s="89" t="s">
        <v>102</v>
      </c>
      <c r="B20" s="75" t="s">
        <v>36</v>
      </c>
      <c r="C20" s="76" t="s">
        <v>11</v>
      </c>
      <c r="D20" s="76">
        <v>6159559.7000000002</v>
      </c>
    </row>
    <row r="21" spans="1:7" s="87" customFormat="1" x14ac:dyDescent="0.2">
      <c r="A21" s="89" t="s">
        <v>103</v>
      </c>
      <c r="B21" s="75" t="s">
        <v>38</v>
      </c>
      <c r="C21" s="76" t="s">
        <v>11</v>
      </c>
      <c r="D21" s="76">
        <v>1853663.6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1591910</v>
      </c>
    </row>
    <row r="23" spans="1:7" s="87" customFormat="1" ht="15.75" x14ac:dyDescent="0.2">
      <c r="A23" s="89" t="s">
        <v>105</v>
      </c>
      <c r="B23" s="75" t="s">
        <v>63</v>
      </c>
      <c r="C23" s="76" t="s">
        <v>11</v>
      </c>
      <c r="D23" s="76">
        <v>942104</v>
      </c>
      <c r="F23" s="88"/>
      <c r="G23" s="92"/>
    </row>
    <row r="24" spans="1:7" s="90" customFormat="1" ht="25.5" x14ac:dyDescent="0.2">
      <c r="A24" s="83"/>
      <c r="B24" s="84" t="s">
        <v>110</v>
      </c>
      <c r="C24" s="86" t="s">
        <v>11</v>
      </c>
      <c r="D24" s="86">
        <v>354590.2</v>
      </c>
    </row>
    <row r="25" spans="1:7" s="90" customFormat="1" ht="15" customHeight="1" x14ac:dyDescent="0.2">
      <c r="A25" s="80" t="s">
        <v>118</v>
      </c>
      <c r="B25" s="72" t="s">
        <v>63</v>
      </c>
      <c r="C25" s="73" t="s">
        <v>11</v>
      </c>
      <c r="D25" s="73">
        <v>316463.7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0</v>
      </c>
    </row>
    <row r="27" spans="1:7" ht="20.25" customHeight="1" x14ac:dyDescent="0.2">
      <c r="A27" s="68" t="s">
        <v>73</v>
      </c>
      <c r="B27" s="69" t="s">
        <v>120</v>
      </c>
      <c r="C27" s="77" t="s">
        <v>11</v>
      </c>
      <c r="D27" s="77">
        <f>D12-D16-D26</f>
        <v>-387345.80000000075</v>
      </c>
    </row>
    <row r="28" spans="1:7" ht="31.5" x14ac:dyDescent="0.2">
      <c r="A28" s="68" t="s">
        <v>78</v>
      </c>
      <c r="B28" s="69" t="s">
        <v>121</v>
      </c>
      <c r="C28" s="77" t="s">
        <v>11</v>
      </c>
      <c r="D28" s="77">
        <v>17920.499999999243</v>
      </c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  <row r="33" spans="1:2" x14ac:dyDescent="0.2">
      <c r="A33" s="93"/>
      <c r="B33" s="9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2"/>
  <sheetViews>
    <sheetView tabSelected="1" zoomScale="110" zoomScaleNormal="11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27" sqref="D27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14" style="64" customWidth="1"/>
    <col min="7" max="16384" width="9.140625" style="64"/>
  </cols>
  <sheetData>
    <row r="2" spans="1:6" ht="20.25" x14ac:dyDescent="0.2">
      <c r="A2" s="106" t="s">
        <v>122</v>
      </c>
      <c r="B2" s="106"/>
      <c r="C2" s="106"/>
      <c r="D2" s="106"/>
    </row>
    <row r="3" spans="1:6" ht="19.5" customHeight="1" x14ac:dyDescent="0.2">
      <c r="B3" s="66"/>
      <c r="C3" s="110"/>
      <c r="D3" s="110"/>
    </row>
    <row r="4" spans="1:6" x14ac:dyDescent="0.2">
      <c r="A4" s="111" t="s">
        <v>2</v>
      </c>
      <c r="B4" s="113" t="s">
        <v>3</v>
      </c>
      <c r="C4" s="115" t="s">
        <v>89</v>
      </c>
      <c r="D4" s="107" t="s">
        <v>111</v>
      </c>
    </row>
    <row r="5" spans="1:6" x14ac:dyDescent="0.2">
      <c r="A5" s="112"/>
      <c r="B5" s="114"/>
      <c r="C5" s="116"/>
      <c r="D5" s="108"/>
    </row>
    <row r="6" spans="1:6" s="67" customFormat="1" ht="12" customHeight="1" x14ac:dyDescent="0.2">
      <c r="A6" s="112"/>
      <c r="B6" s="114"/>
      <c r="C6" s="116"/>
      <c r="D6" s="109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101"/>
      <c r="B8" s="72" t="s">
        <v>93</v>
      </c>
      <c r="C8" s="103" t="s">
        <v>108</v>
      </c>
      <c r="D8" s="105">
        <v>65395.7</v>
      </c>
    </row>
    <row r="9" spans="1:6" s="67" customFormat="1" ht="16.5" customHeight="1" x14ac:dyDescent="0.2">
      <c r="A9" s="101"/>
      <c r="B9" s="72" t="s">
        <v>114</v>
      </c>
      <c r="C9" s="103" t="s">
        <v>109</v>
      </c>
      <c r="D9" s="105">
        <v>308236</v>
      </c>
    </row>
    <row r="10" spans="1:6" s="67" customFormat="1" ht="16.5" customHeight="1" x14ac:dyDescent="0.2">
      <c r="A10" s="102"/>
      <c r="B10" s="104" t="s">
        <v>113</v>
      </c>
      <c r="C10" s="76" t="s">
        <v>109</v>
      </c>
      <c r="D10" s="76">
        <v>287644.40000000002</v>
      </c>
    </row>
    <row r="11" spans="1:6" s="67" customFormat="1" ht="16.5" customHeight="1" x14ac:dyDescent="0.2">
      <c r="A11" s="102"/>
      <c r="B11" s="104" t="s">
        <v>112</v>
      </c>
      <c r="C11" s="76" t="s">
        <v>109</v>
      </c>
      <c r="D11" s="76">
        <f>D9-D10</f>
        <v>20591.599999999977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77">
        <f>D13+D14</f>
        <v>14557361.899999999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103" t="s">
        <v>11</v>
      </c>
      <c r="D13" s="105">
        <v>5666578.4999999991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105">
        <f>D15+206286.4+230482.1</f>
        <v>8890783.4000000004</v>
      </c>
      <c r="F14" s="79"/>
    </row>
    <row r="15" spans="1:6" s="81" customFormat="1" ht="47.25" customHeight="1" x14ac:dyDescent="0.2">
      <c r="A15" s="100"/>
      <c r="B15" s="84" t="s">
        <v>106</v>
      </c>
      <c r="C15" s="85" t="s">
        <v>11</v>
      </c>
      <c r="D15" s="86">
        <v>8454014.9000000004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77">
        <f>D17+D25</f>
        <v>14287671.699999999</v>
      </c>
      <c r="F16" s="79"/>
    </row>
    <row r="17" spans="1:7" s="87" customFormat="1" ht="25.5" x14ac:dyDescent="0.2">
      <c r="A17" s="80" t="s">
        <v>117</v>
      </c>
      <c r="B17" s="72" t="s">
        <v>98</v>
      </c>
      <c r="C17" s="103" t="s">
        <v>11</v>
      </c>
      <c r="D17" s="105">
        <f>D18+D20+D21+D22+D23</f>
        <v>14038947.799999999</v>
      </c>
      <c r="F17" s="88"/>
    </row>
    <row r="18" spans="1:7" s="90" customFormat="1" x14ac:dyDescent="0.2">
      <c r="A18" s="89" t="s">
        <v>101</v>
      </c>
      <c r="B18" s="104" t="s">
        <v>99</v>
      </c>
      <c r="C18" s="76" t="s">
        <v>11</v>
      </c>
      <c r="D18" s="76">
        <v>2304836.6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86">
        <v>1364162.4</v>
      </c>
      <c r="F19" s="88"/>
    </row>
    <row r="20" spans="1:7" s="87" customFormat="1" x14ac:dyDescent="0.2">
      <c r="A20" s="89" t="s">
        <v>102</v>
      </c>
      <c r="B20" s="104" t="s">
        <v>36</v>
      </c>
      <c r="C20" s="76" t="s">
        <v>11</v>
      </c>
      <c r="D20" s="76">
        <v>6739319.7000000002</v>
      </c>
    </row>
    <row r="21" spans="1:7" s="87" customFormat="1" x14ac:dyDescent="0.2">
      <c r="A21" s="89" t="s">
        <v>103</v>
      </c>
      <c r="B21" s="104" t="s">
        <v>38</v>
      </c>
      <c r="C21" s="76" t="s">
        <v>11</v>
      </c>
      <c r="D21" s="76">
        <v>2075393.1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1892138.7</v>
      </c>
    </row>
    <row r="23" spans="1:7" s="87" customFormat="1" ht="15.75" x14ac:dyDescent="0.2">
      <c r="A23" s="89" t="s">
        <v>105</v>
      </c>
      <c r="B23" s="104" t="s">
        <v>63</v>
      </c>
      <c r="C23" s="76" t="s">
        <v>11</v>
      </c>
      <c r="D23" s="76">
        <v>1027259.7</v>
      </c>
      <c r="F23" s="88"/>
      <c r="G23" s="92"/>
    </row>
    <row r="24" spans="1:7" s="90" customFormat="1" ht="25.5" x14ac:dyDescent="0.2">
      <c r="A24" s="100"/>
      <c r="B24" s="84" t="s">
        <v>123</v>
      </c>
      <c r="C24" s="86" t="s">
        <v>11</v>
      </c>
      <c r="D24" s="86">
        <v>366467.19999999995</v>
      </c>
    </row>
    <row r="25" spans="1:7" s="90" customFormat="1" ht="15" customHeight="1" x14ac:dyDescent="0.2">
      <c r="A25" s="80" t="s">
        <v>118</v>
      </c>
      <c r="B25" s="72" t="s">
        <v>63</v>
      </c>
      <c r="C25" s="103" t="s">
        <v>11</v>
      </c>
      <c r="D25" s="105">
        <v>248723.90000000002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88393</v>
      </c>
    </row>
    <row r="27" spans="1:7" ht="20.25" customHeight="1" x14ac:dyDescent="0.2">
      <c r="A27" s="68" t="s">
        <v>73</v>
      </c>
      <c r="B27" s="69" t="s">
        <v>120</v>
      </c>
      <c r="C27" s="77" t="s">
        <v>11</v>
      </c>
      <c r="D27" s="77">
        <f>D12-D16-D26</f>
        <v>181297.19999999925</v>
      </c>
    </row>
    <row r="28" spans="1:7" x14ac:dyDescent="0.2">
      <c r="A28" s="93"/>
      <c r="B28" s="94"/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</sheetData>
  <mergeCells count="6">
    <mergeCell ref="A2:D2"/>
    <mergeCell ref="C3:D3"/>
    <mergeCell ref="A4:A6"/>
    <mergeCell ref="B4:B6"/>
    <mergeCell ref="C4:C6"/>
    <mergeCell ref="D4:D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40625" defaultRowHeight="12.75" x14ac:dyDescent="0.2"/>
  <cols>
    <col min="1" max="1" width="8.7109375" style="1" customWidth="1"/>
    <col min="2" max="2" width="58" style="2" customWidth="1"/>
    <col min="3" max="3" width="12.7109375" style="36" customWidth="1"/>
    <col min="4" max="4" width="18.28515625" style="39" customWidth="1"/>
    <col min="5" max="5" width="18.28515625" style="37" customWidth="1"/>
    <col min="6" max="6" width="6.28515625" style="2" customWidth="1"/>
    <col min="7" max="7" width="14" style="2" customWidth="1"/>
    <col min="8" max="16384" width="9.140625" style="2"/>
  </cols>
  <sheetData>
    <row r="2" spans="1:7" ht="21" x14ac:dyDescent="0.2">
      <c r="A2" s="117" t="s">
        <v>96</v>
      </c>
      <c r="B2" s="117"/>
      <c r="C2" s="117"/>
      <c r="D2" s="117"/>
      <c r="E2" s="117"/>
    </row>
    <row r="3" spans="1:7" ht="19.5" customHeight="1" x14ac:dyDescent="0.2">
      <c r="A3" s="46"/>
      <c r="B3" s="47"/>
      <c r="C3" s="118"/>
      <c r="D3" s="118"/>
      <c r="E3" s="118"/>
    </row>
    <row r="4" spans="1:7" x14ac:dyDescent="0.2">
      <c r="A4" s="119" t="s">
        <v>2</v>
      </c>
      <c r="B4" s="121" t="s">
        <v>3</v>
      </c>
      <c r="C4" s="123" t="s">
        <v>89</v>
      </c>
      <c r="D4" s="121" t="s">
        <v>5</v>
      </c>
      <c r="E4" s="121"/>
    </row>
    <row r="5" spans="1:7" x14ac:dyDescent="0.2">
      <c r="A5" s="120"/>
      <c r="B5" s="122"/>
      <c r="C5" s="124"/>
      <c r="D5" s="121" t="s">
        <v>90</v>
      </c>
      <c r="E5" s="121" t="s">
        <v>91</v>
      </c>
    </row>
    <row r="6" spans="1:7" s="7" customFormat="1" ht="12" x14ac:dyDescent="0.2">
      <c r="A6" s="120"/>
      <c r="B6" s="122"/>
      <c r="C6" s="124"/>
      <c r="D6" s="121"/>
      <c r="E6" s="121"/>
    </row>
    <row r="7" spans="1:7" s="7" customFormat="1" ht="24.75" customHeight="1" x14ac:dyDescent="0.2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75" x14ac:dyDescent="0.2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5.5" x14ac:dyDescent="0.2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x14ac:dyDescent="0.2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x14ac:dyDescent="0.2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x14ac:dyDescent="0.2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x14ac:dyDescent="0.2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x14ac:dyDescent="0.2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75" x14ac:dyDescent="0.2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5.5" x14ac:dyDescent="0.2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x14ac:dyDescent="0.2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">
      <c r="A25" s="36"/>
      <c r="B25" s="45"/>
      <c r="D25" s="37"/>
    </row>
    <row r="26" spans="1:8" x14ac:dyDescent="0.2">
      <c r="A26" s="36"/>
      <c r="B26" s="45"/>
      <c r="D26" s="37"/>
    </row>
    <row r="27" spans="1:8" x14ac:dyDescent="0.2">
      <c r="A27" s="36"/>
      <c r="B27" s="45"/>
      <c r="D27" s="37"/>
    </row>
    <row r="28" spans="1:8" x14ac:dyDescent="0.2">
      <c r="A28" s="36"/>
      <c r="B28" s="45"/>
      <c r="D28" s="37"/>
    </row>
    <row r="29" spans="1:8" x14ac:dyDescent="0.2">
      <c r="A29" s="36"/>
      <c r="B29" s="45"/>
      <c r="D29" s="37"/>
    </row>
    <row r="30" spans="1:8" x14ac:dyDescent="0.2">
      <c r="A30" s="36"/>
      <c r="B30" s="45"/>
      <c r="D30" s="37"/>
    </row>
    <row r="31" spans="1:8" x14ac:dyDescent="0.2">
      <c r="A31" s="36"/>
      <c r="B31" s="45"/>
      <c r="D31" s="37"/>
    </row>
    <row r="32" spans="1:8" x14ac:dyDescent="0.2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40625" defaultRowHeight="12.75" outlineLevelRow="1" x14ac:dyDescent="0.2"/>
  <cols>
    <col min="1" max="1" width="5.42578125" style="1" customWidth="1"/>
    <col min="2" max="2" width="27.28515625" style="2" customWidth="1"/>
    <col min="3" max="3" width="12.7109375" style="36" customWidth="1"/>
    <col min="4" max="4" width="16.7109375" style="39" customWidth="1"/>
    <col min="5" max="5" width="13.5703125" style="37" customWidth="1"/>
    <col min="6" max="6" width="12.140625" style="37" customWidth="1"/>
    <col min="7" max="7" width="10" style="37" customWidth="1"/>
    <col min="8" max="8" width="11.140625" style="39" customWidth="1"/>
    <col min="9" max="9" width="9.42578125" style="39" customWidth="1"/>
    <col min="10" max="10" width="6.28515625" style="2" customWidth="1"/>
    <col min="11" max="11" width="13.140625" style="2" customWidth="1"/>
    <col min="12" max="12" width="14" style="2" customWidth="1"/>
    <col min="13" max="16384" width="9.140625" style="2"/>
  </cols>
  <sheetData>
    <row r="2" spans="1:12" ht="54.75" customHeight="1" x14ac:dyDescent="0.2">
      <c r="B2" s="127" t="s">
        <v>0</v>
      </c>
      <c r="C2" s="127"/>
      <c r="D2" s="127"/>
      <c r="E2" s="127"/>
      <c r="F2" s="127"/>
      <c r="G2" s="127"/>
      <c r="H2" s="127"/>
      <c r="I2" s="127"/>
    </row>
    <row r="3" spans="1:12" ht="19.5" customHeight="1" x14ac:dyDescent="0.2">
      <c r="B3" s="3"/>
      <c r="C3" s="128" t="s">
        <v>1</v>
      </c>
      <c r="D3" s="128"/>
      <c r="E3" s="128"/>
      <c r="F3" s="128"/>
      <c r="G3" s="128"/>
      <c r="H3" s="128"/>
      <c r="I3" s="3"/>
    </row>
    <row r="4" spans="1:12" ht="24.75" customHeight="1" x14ac:dyDescent="0.2">
      <c r="A4" s="129" t="s">
        <v>2</v>
      </c>
      <c r="B4" s="131" t="s">
        <v>3</v>
      </c>
      <c r="C4" s="133" t="s">
        <v>4</v>
      </c>
      <c r="D4" s="135" t="s">
        <v>5</v>
      </c>
      <c r="E4" s="135"/>
      <c r="F4" s="135"/>
      <c r="G4" s="135"/>
      <c r="H4" s="135" t="s">
        <v>6</v>
      </c>
      <c r="I4" s="135"/>
      <c r="K4" s="4"/>
    </row>
    <row r="5" spans="1:12" ht="33.75" customHeight="1" x14ac:dyDescent="0.2">
      <c r="A5" s="130"/>
      <c r="B5" s="132"/>
      <c r="C5" s="134"/>
      <c r="D5" s="135" t="s">
        <v>7</v>
      </c>
      <c r="E5" s="135" t="s">
        <v>8</v>
      </c>
      <c r="F5" s="135" t="s">
        <v>9</v>
      </c>
      <c r="G5" s="135"/>
      <c r="H5" s="135" t="s">
        <v>10</v>
      </c>
      <c r="I5" s="135"/>
    </row>
    <row r="6" spans="1:12" s="7" customFormat="1" ht="39.75" customHeight="1" x14ac:dyDescent="0.2">
      <c r="A6" s="130"/>
      <c r="B6" s="132"/>
      <c r="C6" s="134"/>
      <c r="D6" s="135"/>
      <c r="E6" s="135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75" x14ac:dyDescent="0.2">
      <c r="A48" s="35"/>
      <c r="D48" s="37"/>
      <c r="E48" s="38"/>
    </row>
    <row r="49" spans="2:5" hidden="1" x14ac:dyDescent="0.2">
      <c r="B49" s="37"/>
      <c r="D49" s="37"/>
    </row>
    <row r="50" spans="2:5" x14ac:dyDescent="0.2">
      <c r="B50" s="125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">
      <c r="B51" s="125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">
      <c r="B52" s="126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">
      <c r="B53" s="126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">
      <c r="B54" s="126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">
      <c r="B55" s="126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">
      <c r="D56" s="37"/>
    </row>
  </sheetData>
  <mergeCells count="14">
    <mergeCell ref="A4:A6"/>
    <mergeCell ref="B4:B6"/>
    <mergeCell ref="C4:C6"/>
    <mergeCell ref="D4:G4"/>
    <mergeCell ref="H4:I4"/>
    <mergeCell ref="D5:D6"/>
    <mergeCell ref="E5:E6"/>
    <mergeCell ref="F5:G5"/>
    <mergeCell ref="H5:I5"/>
    <mergeCell ref="B50:B51"/>
    <mergeCell ref="B52:B53"/>
    <mergeCell ref="B54:B55"/>
    <mergeCell ref="B2:I2"/>
    <mergeCell ref="C3:H3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доходы и расходы</vt:lpstr>
      <vt:lpstr>доходы и расходы 2018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 2018'!Заголовки_для_печати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  <vt:lpstr>'доходы и расходы 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Майорова Анна Александровна</cp:lastModifiedBy>
  <cp:lastPrinted>2019-10-30T13:02:43Z</cp:lastPrinted>
  <dcterms:created xsi:type="dcterms:W3CDTF">2016-02-03T12:49:00Z</dcterms:created>
  <dcterms:modified xsi:type="dcterms:W3CDTF">2019-10-30T13:28:39Z</dcterms:modified>
</cp:coreProperties>
</file>